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6911212728\Desktop\RKAS\Süsta\Süsta haldus\"/>
    </mc:Choice>
  </mc:AlternateContent>
  <bookViews>
    <workbookView xWindow="22935" yWindow="-105" windowWidth="30930" windowHeight="16890"/>
  </bookViews>
  <sheets>
    <sheet name="Lisa 1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 l="1"/>
  <c r="G15" i="2" s="1"/>
  <c r="G24" i="2" s="1"/>
  <c r="G26" i="2" s="1"/>
  <c r="G27" i="2" s="1"/>
  <c r="G28" i="2" s="1"/>
  <c r="H24" i="2"/>
  <c r="H26" i="2" s="1"/>
  <c r="H29" i="2" s="1"/>
  <c r="G23" i="2"/>
  <c r="G22" i="2"/>
  <c r="G21" i="2"/>
  <c r="G20" i="2"/>
  <c r="G18" i="2"/>
  <c r="G17" i="2"/>
  <c r="E21" i="2"/>
  <c r="E22" i="2"/>
  <c r="E23" i="2"/>
  <c r="E20" i="2"/>
  <c r="E17" i="2"/>
  <c r="E18" i="2"/>
  <c r="E16" i="2"/>
  <c r="E15" i="2"/>
  <c r="H27" i="2" l="1"/>
  <c r="H28" i="2" s="1"/>
  <c r="H30" i="2" s="1"/>
  <c r="E24" i="2"/>
  <c r="E26" i="2" s="1"/>
  <c r="E27" i="2" s="1"/>
  <c r="E28" i="2" s="1"/>
  <c r="F24" i="2"/>
  <c r="F26" i="2" s="1"/>
  <c r="F29" i="2" s="1"/>
  <c r="F27" i="2" l="1"/>
  <c r="F28" i="2" s="1"/>
  <c r="F30" i="2" s="1"/>
</calcChain>
</file>

<file path=xl/sharedStrings.xml><?xml version="1.0" encoding="utf-8"?>
<sst xmlns="http://schemas.openxmlformats.org/spreadsheetml/2006/main" count="48" uniqueCount="41">
  <si>
    <t>Lisa 1 Kinnisvara korrashoiuteenuste osutamise lepingule nr T2966/11</t>
  </si>
  <si>
    <t>Käsundiandja</t>
  </si>
  <si>
    <t>Politsei- ja Piirivalveamet</t>
  </si>
  <si>
    <t>Kinnistu aadress</t>
  </si>
  <si>
    <t>Süsta 13 ja Süsta 19, Tallinn</t>
  </si>
  <si>
    <t>Hoone(te) kasulik pind (hallatav pind)</t>
  </si>
  <si>
    <r>
      <t>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</si>
  <si>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t>Territoorium</t>
  </si>
  <si>
    <t>01.03.2022 - 31.12.2022</t>
  </si>
  <si>
    <t>01.01.2023 - 31.12.2023</t>
  </si>
  <si>
    <t>Teenused</t>
  </si>
  <si>
    <r>
      <t>EUR/m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</si>
  <si>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t>summa kuus</t>
  </si>
  <si>
    <t>Muutmise alus</t>
  </si>
  <si>
    <t>Märkused</t>
  </si>
  <si>
    <t xml:space="preserve">Kinnisvara haldamine </t>
  </si>
  <si>
    <t>Indekseerimine 31.dets THI, koefitsient 1</t>
  </si>
  <si>
    <t>Tehnohooldus</t>
  </si>
  <si>
    <t>Teenuse hinna, tarbimise muutus. Tasumine tegeliku kulu alusel, esitatud kuluprognoos</t>
  </si>
  <si>
    <t>Ei osutata</t>
  </si>
  <si>
    <t>Heakord</t>
  </si>
  <si>
    <t>Süsta 13 niitmine ja krundi korrahoid  (talvel lume ja libedusetõrjet ei tehta). Süsta 19 ainult niitmine PPA tellimusel ca 2x suvisel perioodil reservist.</t>
  </si>
  <si>
    <t>Remonttööd</t>
  </si>
  <si>
    <t>Teostatakse vastavalt lepingu p 4.6. kokkulepitule ja tasutakse vastavalt tegelikule kulule.</t>
  </si>
  <si>
    <t>Tarbimisteenused</t>
  </si>
  <si>
    <t>Tarbimisteenuseid ei osutata</t>
  </si>
  <si>
    <t xml:space="preserve">Elektrienergia </t>
  </si>
  <si>
    <t xml:space="preserve">Küte </t>
  </si>
  <si>
    <t xml:space="preserve">Vesi ja kanalisatsioon </t>
  </si>
  <si>
    <t>Tugiteenused</t>
  </si>
  <si>
    <t>TEENUSTE TASUD KOKKU</t>
  </si>
  <si>
    <t>Teenuste tasud kokku ilma käibemaksuta (kuus)</t>
  </si>
  <si>
    <t>Käibemaks (20%)</t>
  </si>
  <si>
    <t>TEENUSTE TASUD KOOS KÄIBEMAKSUGA (kuus)</t>
  </si>
  <si>
    <t>TEENUSTE TASUD KÄIBEMAKSUTA (aastas)</t>
  </si>
  <si>
    <t>10 kuud</t>
  </si>
  <si>
    <t>12 kuud</t>
  </si>
  <si>
    <t>TEENUSTE TASUD KOOS KÄIBEMAKSUGA (aastas)</t>
  </si>
  <si>
    <t>RKAS</t>
  </si>
  <si>
    <t>(allkirjastatud digitaalselt)</t>
  </si>
  <si>
    <t>Korrashoiuteenuste tasu 01.03.2022 - 31.12.2023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</si>
</sst>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0" tint="-0.49998474074526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11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5" fillId="0" borderId="1" xfId="0" applyFont="1" applyBorder="1"/>
    <xf numFmtId="0" fontId="7" fillId="0" borderId="0" xfId="0" applyFont="1"/>
    <xf numFmtId="0" fontId="6" fillId="0" borderId="0" xfId="0" applyFont="1"/>
    <xf numFmtId="0" fontId="6" fillId="3" borderId="3" xfId="0" applyFont="1" applyFill="1" applyBorder="1"/>
    <xf numFmtId="0" fontId="6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4" borderId="3" xfId="0" applyFont="1" applyFill="1" applyBorder="1"/>
    <xf numFmtId="0" fontId="5" fillId="4" borderId="4" xfId="0" applyFont="1" applyFill="1" applyBorder="1"/>
    <xf numFmtId="0" fontId="6" fillId="0" borderId="0" xfId="0" applyFont="1" applyAlignment="1">
      <alignment horizontal="left"/>
    </xf>
    <xf numFmtId="0" fontId="4" fillId="0" borderId="0" xfId="0" applyFont="1"/>
    <xf numFmtId="9" fontId="2" fillId="0" borderId="0" xfId="0" applyNumberFormat="1" applyFont="1" applyAlignment="1">
      <alignment horizontal="left"/>
    </xf>
    <xf numFmtId="0" fontId="2" fillId="0" borderId="5" xfId="0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right"/>
    </xf>
    <xf numFmtId="4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5" fillId="0" borderId="3" xfId="0" applyFont="1" applyBorder="1"/>
    <xf numFmtId="0" fontId="5" fillId="0" borderId="4" xfId="0" applyFont="1" applyBorder="1" applyAlignment="1">
      <alignment horizontal="center" wrapText="1"/>
    </xf>
    <xf numFmtId="2" fontId="0" fillId="0" borderId="0" xfId="0" applyNumberFormat="1"/>
    <xf numFmtId="164" fontId="0" fillId="0" borderId="0" xfId="0" applyNumberFormat="1"/>
    <xf numFmtId="2" fontId="5" fillId="0" borderId="0" xfId="0" applyNumberFormat="1" applyFont="1"/>
    <xf numFmtId="0" fontId="2" fillId="3" borderId="2" xfId="0" applyFont="1" applyFill="1" applyBorder="1"/>
    <xf numFmtId="0" fontId="6" fillId="4" borderId="2" xfId="0" applyFont="1" applyFill="1" applyBorder="1" applyAlignment="1">
      <alignment horizontal="left"/>
    </xf>
    <xf numFmtId="0" fontId="14" fillId="0" borderId="0" xfId="0" applyFont="1"/>
    <xf numFmtId="0" fontId="15" fillId="0" borderId="0" xfId="0" applyFont="1"/>
    <xf numFmtId="0" fontId="5" fillId="0" borderId="2" xfId="0" applyFont="1" applyBorder="1"/>
    <xf numFmtId="0" fontId="10" fillId="0" borderId="0" xfId="0" applyFont="1" applyAlignment="1">
      <alignment horizontal="center" wrapText="1"/>
    </xf>
    <xf numFmtId="0" fontId="2" fillId="0" borderId="0" xfId="0" applyFont="1"/>
    <xf numFmtId="4" fontId="6" fillId="4" borderId="4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6" fillId="0" borderId="0" xfId="0" applyNumberFormat="1" applyFont="1"/>
    <xf numFmtId="4" fontId="5" fillId="0" borderId="4" xfId="0" applyNumberFormat="1" applyFont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4" fontId="6" fillId="0" borderId="10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4" fontId="2" fillId="0" borderId="12" xfId="0" applyNumberFormat="1" applyFont="1" applyBorder="1"/>
    <xf numFmtId="2" fontId="5" fillId="0" borderId="7" xfId="0" applyNumberFormat="1" applyFont="1" applyBorder="1"/>
    <xf numFmtId="164" fontId="8" fillId="0" borderId="7" xfId="0" applyNumberFormat="1" applyFont="1" applyBorder="1"/>
    <xf numFmtId="0" fontId="5" fillId="0" borderId="4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4" fontId="5" fillId="4" borderId="9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4" fontId="5" fillId="4" borderId="3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4" fontId="5" fillId="0" borderId="9" xfId="0" applyNumberFormat="1" applyFont="1" applyBorder="1" applyAlignment="1">
      <alignment horizontal="right"/>
    </xf>
    <xf numFmtId="4" fontId="17" fillId="0" borderId="8" xfId="0" applyNumberFormat="1" applyFont="1" applyBorder="1" applyAlignment="1">
      <alignment horizontal="right"/>
    </xf>
    <xf numFmtId="4" fontId="17" fillId="0" borderId="8" xfId="0" applyNumberFormat="1" applyFont="1" applyBorder="1" applyAlignment="1">
      <alignment wrapText="1"/>
    </xf>
    <xf numFmtId="0" fontId="17" fillId="2" borderId="8" xfId="0" applyFont="1" applyFill="1" applyBorder="1"/>
    <xf numFmtId="0" fontId="6" fillId="0" borderId="15" xfId="0" applyFont="1" applyBorder="1"/>
    <xf numFmtId="0" fontId="6" fillId="0" borderId="14" xfId="0" applyFont="1" applyBorder="1"/>
    <xf numFmtId="0" fontId="5" fillId="0" borderId="21" xfId="0" applyFont="1" applyBorder="1"/>
    <xf numFmtId="4" fontId="5" fillId="0" borderId="22" xfId="0" applyNumberFormat="1" applyFont="1" applyBorder="1" applyAlignment="1">
      <alignment horizontal="right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4" fontId="5" fillId="0" borderId="25" xfId="0" applyNumberFormat="1" applyFont="1" applyBorder="1" applyAlignment="1">
      <alignment horizontal="right"/>
    </xf>
    <xf numFmtId="4" fontId="5" fillId="0" borderId="26" xfId="0" applyNumberFormat="1" applyFont="1" applyBorder="1" applyAlignment="1">
      <alignment horizontal="right"/>
    </xf>
    <xf numFmtId="4" fontId="17" fillId="0" borderId="25" xfId="0" applyNumberFormat="1" applyFont="1" applyBorder="1" applyAlignment="1">
      <alignment horizontal="right"/>
    </xf>
    <xf numFmtId="4" fontId="17" fillId="0" borderId="26" xfId="0" applyNumberFormat="1" applyFont="1" applyBorder="1" applyAlignment="1">
      <alignment horizontal="right"/>
    </xf>
    <xf numFmtId="4" fontId="17" fillId="0" borderId="26" xfId="0" applyNumberFormat="1" applyFont="1" applyBorder="1" applyAlignment="1">
      <alignment wrapText="1"/>
    </xf>
    <xf numFmtId="0" fontId="17" fillId="2" borderId="26" xfId="0" applyFont="1" applyFill="1" applyBorder="1"/>
    <xf numFmtId="4" fontId="5" fillId="4" borderId="27" xfId="0" applyNumberFormat="1" applyFont="1" applyFill="1" applyBorder="1" applyAlignment="1">
      <alignment horizontal="right"/>
    </xf>
    <xf numFmtId="4" fontId="5" fillId="4" borderId="28" xfId="0" applyNumberFormat="1" applyFont="1" applyFill="1" applyBorder="1" applyAlignment="1">
      <alignment horizontal="right"/>
    </xf>
    <xf numFmtId="4" fontId="6" fillId="0" borderId="29" xfId="0" applyNumberFormat="1" applyFont="1" applyBorder="1" applyAlignment="1">
      <alignment horizontal="right"/>
    </xf>
    <xf numFmtId="4" fontId="6" fillId="0" borderId="30" xfId="0" applyNumberFormat="1" applyFont="1" applyBorder="1" applyAlignment="1">
      <alignment horizontal="right"/>
    </xf>
    <xf numFmtId="4" fontId="6" fillId="0" borderId="31" xfId="0" applyNumberFormat="1" applyFont="1" applyBorder="1" applyAlignment="1">
      <alignment horizontal="right"/>
    </xf>
    <xf numFmtId="4" fontId="6" fillId="0" borderId="32" xfId="0" applyNumberFormat="1" applyFont="1" applyBorder="1" applyAlignment="1">
      <alignment horizontal="right"/>
    </xf>
    <xf numFmtId="2" fontId="5" fillId="0" borderId="31" xfId="0" applyNumberFormat="1" applyFont="1" applyBorder="1" applyAlignment="1">
      <alignment horizontal="right"/>
    </xf>
    <xf numFmtId="4" fontId="5" fillId="0" borderId="32" xfId="0" applyNumberFormat="1" applyFont="1" applyBorder="1" applyAlignment="1">
      <alignment horizontal="right"/>
    </xf>
    <xf numFmtId="4" fontId="6" fillId="0" borderId="32" xfId="0" applyNumberFormat="1" applyFont="1" applyBorder="1"/>
    <xf numFmtId="4" fontId="5" fillId="0" borderId="31" xfId="0" applyNumberFormat="1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4" fontId="2" fillId="0" borderId="34" xfId="0" applyNumberFormat="1" applyFont="1" applyBorder="1"/>
    <xf numFmtId="0" fontId="6" fillId="3" borderId="35" xfId="0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17" fillId="0" borderId="4" xfId="0" applyNumberFormat="1" applyFont="1" applyBorder="1" applyAlignment="1">
      <alignment horizontal="right"/>
    </xf>
    <xf numFmtId="0" fontId="17" fillId="2" borderId="4" xfId="0" applyFont="1" applyFill="1" applyBorder="1"/>
    <xf numFmtId="4" fontId="6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12" fillId="0" borderId="0" xfId="0" applyFont="1" applyAlignment="1">
      <alignment horizontal="left" wrapText="1"/>
    </xf>
    <xf numFmtId="0" fontId="5" fillId="0" borderId="2" xfId="0" applyFont="1" applyBorder="1" applyAlignment="1"/>
    <xf numFmtId="0" fontId="5" fillId="0" borderId="3" xfId="0" applyFont="1" applyBorder="1" applyAlignment="1"/>
    <xf numFmtId="4" fontId="5" fillId="0" borderId="16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11" fillId="0" borderId="6" xfId="0" applyFont="1" applyBorder="1" applyAlignment="1">
      <alignment horizontal="righ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</cellXfs>
  <cellStyles count="2">
    <cellStyle name="Excel Built-in Normal" xfId="1"/>
    <cellStyle name="Normaallaad" xfId="0" builtinId="0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Normal="100" workbookViewId="0">
      <selection activeCell="O4" sqref="O4"/>
    </sheetView>
  </sheetViews>
  <sheetFormatPr defaultRowHeight="15" customHeight="1" x14ac:dyDescent="0.25"/>
  <cols>
    <col min="1" max="1" width="5.85546875" customWidth="1"/>
    <col min="2" max="2" width="5.140625" customWidth="1"/>
    <col min="3" max="3" width="4.5703125" customWidth="1"/>
    <col min="4" max="4" width="40.42578125" customWidth="1"/>
    <col min="5" max="5" width="10.7109375" customWidth="1"/>
    <col min="6" max="8" width="13.28515625" customWidth="1"/>
    <col min="9" max="9" width="27.5703125" customWidth="1"/>
    <col min="10" max="10" width="41.5703125" customWidth="1"/>
    <col min="11" max="11" width="10.7109375" customWidth="1"/>
    <col min="14" max="14" width="0" hidden="1" customWidth="1"/>
    <col min="19" max="19" width="9.7109375" bestFit="1" customWidth="1"/>
  </cols>
  <sheetData>
    <row r="1" spans="1:19" ht="15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9" ht="17.25" customHeight="1" x14ac:dyDescent="0.3">
      <c r="A3" s="101" t="s">
        <v>40</v>
      </c>
      <c r="B3" s="101"/>
      <c r="C3" s="101"/>
      <c r="D3" s="101"/>
      <c r="E3" s="101"/>
      <c r="F3" s="101"/>
      <c r="G3" s="101"/>
      <c r="H3" s="101"/>
      <c r="I3" s="101"/>
      <c r="J3" s="101"/>
      <c r="K3" s="20"/>
    </row>
    <row r="4" spans="1:19" ht="15" customHeight="1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20"/>
    </row>
    <row r="5" spans="1:19" ht="15" customHeight="1" x14ac:dyDescent="0.3">
      <c r="K5" s="21"/>
      <c r="L5" s="33"/>
    </row>
    <row r="6" spans="1:19" ht="1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2"/>
    </row>
    <row r="7" spans="1:19" ht="15" customHeight="1" x14ac:dyDescent="0.25">
      <c r="A7" s="23"/>
      <c r="B7" s="23"/>
      <c r="C7" s="24" t="s">
        <v>1</v>
      </c>
      <c r="D7" s="3" t="s">
        <v>2</v>
      </c>
      <c r="E7" s="37"/>
      <c r="F7" s="37"/>
      <c r="G7" s="37"/>
      <c r="H7" s="37"/>
      <c r="I7" s="1"/>
      <c r="J7" s="1"/>
      <c r="K7" s="2"/>
    </row>
    <row r="8" spans="1:19" ht="15" customHeight="1" x14ac:dyDescent="0.25">
      <c r="A8" s="102" t="s">
        <v>3</v>
      </c>
      <c r="B8" s="102"/>
      <c r="C8" s="103"/>
      <c r="D8" s="18" t="s">
        <v>4</v>
      </c>
      <c r="E8" s="37"/>
      <c r="F8" s="37"/>
      <c r="G8" s="37"/>
      <c r="H8" s="37"/>
      <c r="I8" s="1"/>
      <c r="J8" s="1"/>
      <c r="K8" s="1"/>
    </row>
    <row r="9" spans="1:19" ht="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9" ht="15" customHeight="1" x14ac:dyDescent="0.25">
      <c r="A10" s="1"/>
      <c r="B10" s="1"/>
      <c r="C10" s="1"/>
      <c r="D10" s="4" t="s">
        <v>5</v>
      </c>
      <c r="E10" s="54">
        <v>0</v>
      </c>
      <c r="F10" s="5" t="s">
        <v>6</v>
      </c>
      <c r="G10" s="9"/>
      <c r="H10" s="9"/>
      <c r="J10" s="6"/>
      <c r="K10" s="1"/>
    </row>
    <row r="11" spans="1:19" ht="15" customHeight="1" x14ac:dyDescent="0.25">
      <c r="A11" s="1"/>
      <c r="B11" s="1"/>
      <c r="C11" s="1"/>
      <c r="D11" s="4" t="s">
        <v>7</v>
      </c>
      <c r="E11" s="54">
        <v>22540</v>
      </c>
      <c r="F11" s="5" t="s">
        <v>6</v>
      </c>
      <c r="G11" s="9"/>
      <c r="H11" s="9"/>
      <c r="J11" s="1"/>
      <c r="K11" s="1"/>
    </row>
    <row r="12" spans="1:19" ht="15" customHeight="1" x14ac:dyDescent="0.25">
      <c r="A12" s="1"/>
      <c r="B12" s="1"/>
      <c r="C12" s="1"/>
      <c r="D12" s="6"/>
      <c r="E12" s="56"/>
      <c r="F12" s="9"/>
      <c r="G12" s="62"/>
      <c r="H12" s="62"/>
      <c r="J12" s="1"/>
      <c r="K12" s="1"/>
    </row>
    <row r="13" spans="1:19" ht="15" customHeight="1" x14ac:dyDescent="0.25">
      <c r="A13" s="1"/>
      <c r="B13" s="1"/>
      <c r="C13" s="1"/>
      <c r="D13" s="61"/>
      <c r="E13" s="107" t="s">
        <v>8</v>
      </c>
      <c r="F13" s="108"/>
      <c r="G13" s="109" t="s">
        <v>9</v>
      </c>
      <c r="H13" s="110"/>
      <c r="I13" s="63"/>
      <c r="J13" s="1"/>
      <c r="K13" s="1"/>
      <c r="L13" s="34"/>
      <c r="M13" s="1"/>
    </row>
    <row r="14" spans="1:19" ht="15" customHeight="1" x14ac:dyDescent="0.25">
      <c r="A14" s="1"/>
      <c r="B14" s="31" t="s">
        <v>10</v>
      </c>
      <c r="C14" s="10"/>
      <c r="D14" s="10"/>
      <c r="E14" s="65" t="s">
        <v>11</v>
      </c>
      <c r="F14" s="66" t="s">
        <v>12</v>
      </c>
      <c r="G14" s="85" t="s">
        <v>11</v>
      </c>
      <c r="H14" s="52" t="s">
        <v>12</v>
      </c>
      <c r="I14" s="44" t="s">
        <v>13</v>
      </c>
      <c r="J14" s="11" t="s">
        <v>14</v>
      </c>
      <c r="K14" s="1"/>
      <c r="L14" s="34"/>
      <c r="M14" s="34"/>
    </row>
    <row r="15" spans="1:19" ht="28.5" customHeight="1" x14ac:dyDescent="0.25">
      <c r="A15" s="9"/>
      <c r="B15" s="12">
        <v>100</v>
      </c>
      <c r="C15" s="104" t="s">
        <v>15</v>
      </c>
      <c r="D15" s="105"/>
      <c r="E15" s="67">
        <f>F15/$E$11</f>
        <v>8.8731144631765753E-4</v>
      </c>
      <c r="F15" s="68">
        <v>20</v>
      </c>
      <c r="G15" s="86">
        <f>H15/$E$11</f>
        <v>9.9556344276841187E-4</v>
      </c>
      <c r="H15" s="57">
        <f>F15*1.122</f>
        <v>22.44</v>
      </c>
      <c r="I15" s="43" t="s">
        <v>16</v>
      </c>
      <c r="J15" s="27"/>
      <c r="K15" s="49"/>
      <c r="L15" s="34"/>
      <c r="M15" s="34"/>
      <c r="S15" s="28"/>
    </row>
    <row r="16" spans="1:19" ht="15" customHeight="1" x14ac:dyDescent="0.25">
      <c r="A16" s="9"/>
      <c r="B16" s="12">
        <v>200</v>
      </c>
      <c r="C16" s="7" t="s">
        <v>17</v>
      </c>
      <c r="D16" s="35"/>
      <c r="E16" s="67">
        <f>F16/$E$11</f>
        <v>0</v>
      </c>
      <c r="F16" s="68">
        <v>0</v>
      </c>
      <c r="G16" s="87">
        <v>0</v>
      </c>
      <c r="H16" s="64">
        <v>0</v>
      </c>
      <c r="I16" s="97" t="s">
        <v>18</v>
      </c>
      <c r="J16" s="27" t="s">
        <v>19</v>
      </c>
      <c r="K16" s="30"/>
      <c r="L16" s="34"/>
      <c r="M16" s="34"/>
      <c r="S16" s="28"/>
    </row>
    <row r="17" spans="1:19" ht="60" x14ac:dyDescent="0.25">
      <c r="A17" s="9"/>
      <c r="B17" s="12">
        <v>300</v>
      </c>
      <c r="C17" s="95" t="s">
        <v>20</v>
      </c>
      <c r="D17" s="96"/>
      <c r="E17" s="69">
        <f>F17/$E$11</f>
        <v>8.8731144631765749E-3</v>
      </c>
      <c r="F17" s="70">
        <v>200</v>
      </c>
      <c r="G17" s="88">
        <f>H17/E11</f>
        <v>8.8731144631765749E-3</v>
      </c>
      <c r="H17" s="58">
        <v>200</v>
      </c>
      <c r="I17" s="98"/>
      <c r="J17" s="51" t="s">
        <v>21</v>
      </c>
      <c r="K17" s="30"/>
      <c r="L17" s="34"/>
      <c r="M17" s="34"/>
      <c r="S17" s="28"/>
    </row>
    <row r="18" spans="1:19" ht="45" x14ac:dyDescent="0.25">
      <c r="A18" s="9"/>
      <c r="B18" s="12">
        <v>400</v>
      </c>
      <c r="C18" s="35" t="s">
        <v>22</v>
      </c>
      <c r="D18" s="26"/>
      <c r="E18" s="69">
        <f>F18/$E$11</f>
        <v>0</v>
      </c>
      <c r="F18" s="71">
        <v>0</v>
      </c>
      <c r="G18" s="88">
        <f>H18/$E$11</f>
        <v>0</v>
      </c>
      <c r="H18" s="59">
        <v>0</v>
      </c>
      <c r="I18" s="98"/>
      <c r="J18" s="39" t="s">
        <v>23</v>
      </c>
      <c r="K18" s="30"/>
      <c r="L18" s="34"/>
      <c r="M18" s="34"/>
      <c r="S18" s="28"/>
    </row>
    <row r="19" spans="1:19" ht="15" customHeight="1" x14ac:dyDescent="0.25">
      <c r="A19" s="9"/>
      <c r="B19" s="12">
        <v>600</v>
      </c>
      <c r="C19" s="7" t="s">
        <v>24</v>
      </c>
      <c r="D19" s="35"/>
      <c r="E19" s="69"/>
      <c r="F19" s="72"/>
      <c r="G19" s="89"/>
      <c r="H19" s="60"/>
      <c r="I19" s="98"/>
      <c r="J19" s="111" t="s">
        <v>25</v>
      </c>
      <c r="K19" s="50"/>
      <c r="L19" s="34"/>
      <c r="M19" s="34"/>
      <c r="S19" s="28"/>
    </row>
    <row r="20" spans="1:19" ht="15" customHeight="1" x14ac:dyDescent="0.25">
      <c r="A20" s="9"/>
      <c r="B20" s="12"/>
      <c r="C20" s="7">
        <v>610</v>
      </c>
      <c r="D20" s="26" t="s">
        <v>26</v>
      </c>
      <c r="E20" s="69">
        <f>F20/$E$11</f>
        <v>0</v>
      </c>
      <c r="F20" s="70">
        <v>0</v>
      </c>
      <c r="G20" s="88">
        <f>H20/$E$11</f>
        <v>0</v>
      </c>
      <c r="H20" s="58">
        <v>0</v>
      </c>
      <c r="I20" s="98"/>
      <c r="J20" s="112"/>
      <c r="K20" s="30"/>
      <c r="L20" s="34"/>
      <c r="M20" s="34"/>
      <c r="O20" s="33"/>
      <c r="Q20" s="29"/>
      <c r="S20" s="28"/>
    </row>
    <row r="21" spans="1:19" ht="15" customHeight="1" x14ac:dyDescent="0.25">
      <c r="A21" s="9"/>
      <c r="B21" s="12"/>
      <c r="C21" s="7">
        <v>620</v>
      </c>
      <c r="D21" s="26" t="s">
        <v>27</v>
      </c>
      <c r="E21" s="69">
        <f t="shared" ref="E21:E23" si="0">F21/$E$11</f>
        <v>0</v>
      </c>
      <c r="F21" s="70">
        <v>0</v>
      </c>
      <c r="G21" s="88">
        <f>H21/$E$11</f>
        <v>0</v>
      </c>
      <c r="H21" s="58">
        <v>0</v>
      </c>
      <c r="I21" s="98"/>
      <c r="J21" s="112"/>
      <c r="K21" s="30"/>
      <c r="S21" s="28"/>
    </row>
    <row r="22" spans="1:19" ht="15" customHeight="1" x14ac:dyDescent="0.25">
      <c r="A22" s="9"/>
      <c r="B22" s="12"/>
      <c r="C22" s="7">
        <v>630</v>
      </c>
      <c r="D22" s="26" t="s">
        <v>28</v>
      </c>
      <c r="E22" s="69">
        <f t="shared" si="0"/>
        <v>0</v>
      </c>
      <c r="F22" s="70">
        <v>0</v>
      </c>
      <c r="G22" s="88">
        <f>H22/$E$11</f>
        <v>0</v>
      </c>
      <c r="H22" s="58">
        <v>0</v>
      </c>
      <c r="I22" s="98"/>
      <c r="J22" s="112"/>
      <c r="K22" s="30"/>
      <c r="S22" s="28"/>
    </row>
    <row r="23" spans="1:19" x14ac:dyDescent="0.25">
      <c r="A23" s="9"/>
      <c r="B23" s="12">
        <v>700</v>
      </c>
      <c r="C23" s="95" t="s">
        <v>29</v>
      </c>
      <c r="D23" s="96"/>
      <c r="E23" s="69">
        <f t="shared" si="0"/>
        <v>0</v>
      </c>
      <c r="F23" s="70">
        <v>0</v>
      </c>
      <c r="G23" s="88">
        <f>H23/$E$11</f>
        <v>0</v>
      </c>
      <c r="H23" s="58">
        <v>0</v>
      </c>
      <c r="I23" s="99"/>
      <c r="J23" s="113"/>
      <c r="K23" s="30"/>
      <c r="S23" s="28"/>
    </row>
    <row r="24" spans="1:19" ht="15" customHeight="1" x14ac:dyDescent="0.25">
      <c r="A24" s="9"/>
      <c r="B24" s="32"/>
      <c r="C24" s="13" t="s">
        <v>30</v>
      </c>
      <c r="D24" s="13"/>
      <c r="E24" s="73">
        <f>SUM(E15:E23)</f>
        <v>9.7604259094942331E-3</v>
      </c>
      <c r="F24" s="74">
        <f>SUM(F15:F23)</f>
        <v>220</v>
      </c>
      <c r="G24" s="55">
        <f>SUM(G15:G23)</f>
        <v>9.8686779059449867E-3</v>
      </c>
      <c r="H24" s="53">
        <f>SUM(H15:H23)</f>
        <v>222.44</v>
      </c>
      <c r="I24" s="38"/>
      <c r="J24" s="14"/>
      <c r="K24" s="1"/>
      <c r="S24" s="28"/>
    </row>
    <row r="25" spans="1:19" ht="15" customHeight="1" x14ac:dyDescent="0.25">
      <c r="A25" s="1"/>
      <c r="B25" s="15"/>
      <c r="C25" s="9"/>
      <c r="D25" s="9"/>
      <c r="E25" s="75"/>
      <c r="F25" s="76"/>
      <c r="G25" s="40"/>
      <c r="H25" s="45"/>
      <c r="I25" s="40"/>
      <c r="J25" s="1"/>
      <c r="K25" s="1"/>
      <c r="S25" s="28"/>
    </row>
    <row r="26" spans="1:19" ht="15" customHeight="1" x14ac:dyDescent="0.25">
      <c r="A26" s="1"/>
      <c r="B26" s="106" t="s">
        <v>31</v>
      </c>
      <c r="C26" s="106"/>
      <c r="D26" s="106"/>
      <c r="E26" s="77">
        <f>E24</f>
        <v>9.7604259094942331E-3</v>
      </c>
      <c r="F26" s="78">
        <f>F24</f>
        <v>220</v>
      </c>
      <c r="G26" s="90">
        <f>G24</f>
        <v>9.8686779059449867E-3</v>
      </c>
      <c r="H26" s="45">
        <f>H24</f>
        <v>222.44</v>
      </c>
      <c r="I26" s="40"/>
      <c r="J26" s="16"/>
      <c r="K26" s="1"/>
      <c r="S26" s="28"/>
    </row>
    <row r="27" spans="1:19" ht="15" customHeight="1" x14ac:dyDescent="0.25">
      <c r="A27" s="1"/>
      <c r="B27" s="94" t="s">
        <v>32</v>
      </c>
      <c r="C27" s="94"/>
      <c r="D27" s="94"/>
      <c r="E27" s="79">
        <f>E26*0.2</f>
        <v>1.9520851818988468E-3</v>
      </c>
      <c r="F27" s="80">
        <f>F26*0.2</f>
        <v>44</v>
      </c>
      <c r="G27" s="91">
        <f>G26*0.2</f>
        <v>1.9737355811889974E-3</v>
      </c>
      <c r="H27" s="46">
        <f>H26*0.2</f>
        <v>44.488</v>
      </c>
      <c r="I27" s="41"/>
      <c r="J27" s="17"/>
      <c r="K27" s="1"/>
      <c r="S27" s="28"/>
    </row>
    <row r="28" spans="1:19" ht="15" customHeight="1" x14ac:dyDescent="0.25">
      <c r="A28" s="1"/>
      <c r="B28" s="9" t="s">
        <v>33</v>
      </c>
      <c r="C28" s="9"/>
      <c r="D28" s="9"/>
      <c r="E28" s="77">
        <f>E27+E26</f>
        <v>1.1712511091393079E-2</v>
      </c>
      <c r="F28" s="81">
        <f>F27+F26</f>
        <v>264</v>
      </c>
      <c r="G28" s="90">
        <f>G27+G26</f>
        <v>1.1842413487133984E-2</v>
      </c>
      <c r="H28" s="47">
        <f>H27+H26</f>
        <v>266.928</v>
      </c>
      <c r="I28" s="42"/>
      <c r="J28" s="1"/>
      <c r="K28" s="1"/>
    </row>
    <row r="29" spans="1:19" ht="15" customHeight="1" x14ac:dyDescent="0.25">
      <c r="A29" s="1"/>
      <c r="B29" s="9" t="s">
        <v>34</v>
      </c>
      <c r="C29" s="9"/>
      <c r="D29" s="9"/>
      <c r="E29" s="82" t="s">
        <v>35</v>
      </c>
      <c r="F29" s="81">
        <f>F26*10</f>
        <v>2200</v>
      </c>
      <c r="G29" s="92" t="s">
        <v>36</v>
      </c>
      <c r="H29" s="47">
        <f>H26*12</f>
        <v>2669.2799999999997</v>
      </c>
      <c r="I29" s="42"/>
      <c r="J29" s="1"/>
      <c r="K29" s="1"/>
    </row>
    <row r="30" spans="1:19" ht="15" customHeight="1" thickBot="1" x14ac:dyDescent="0.3">
      <c r="A30" s="1"/>
      <c r="B30" s="9" t="s">
        <v>37</v>
      </c>
      <c r="C30" s="9"/>
      <c r="D30" s="9"/>
      <c r="E30" s="83" t="s">
        <v>35</v>
      </c>
      <c r="F30" s="84">
        <f>F28*10</f>
        <v>2640</v>
      </c>
      <c r="G30" s="93" t="s">
        <v>36</v>
      </c>
      <c r="H30" s="48">
        <f>H28*12</f>
        <v>3203.136</v>
      </c>
      <c r="I30" s="22"/>
      <c r="J30" s="1"/>
      <c r="K30" s="1"/>
    </row>
    <row r="31" spans="1:19" ht="15" customHeight="1" x14ac:dyDescent="0.25">
      <c r="A31" s="1"/>
      <c r="B31" s="9"/>
      <c r="C31" s="9"/>
      <c r="D31" s="9"/>
      <c r="E31" s="9"/>
      <c r="F31" s="9"/>
      <c r="G31" s="9"/>
      <c r="H31" s="9"/>
      <c r="I31" s="22"/>
      <c r="J31" s="1"/>
      <c r="K31" s="1"/>
    </row>
    <row r="32" spans="1:19" ht="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" customHeight="1" x14ac:dyDescent="0.25">
      <c r="A34" s="1"/>
      <c r="B34" s="9" t="s">
        <v>1</v>
      </c>
      <c r="C34" s="9"/>
      <c r="D34" s="9"/>
      <c r="E34" s="9" t="s">
        <v>38</v>
      </c>
      <c r="F34" s="9"/>
      <c r="G34" s="9"/>
      <c r="H34" s="9"/>
      <c r="I34" s="1"/>
      <c r="J34" s="1"/>
      <c r="K34" s="1"/>
    </row>
    <row r="35" spans="1:11" ht="1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" customHeight="1" x14ac:dyDescent="0.25">
      <c r="A36" s="1"/>
      <c r="B36" s="8" t="s">
        <v>39</v>
      </c>
      <c r="C36" s="8"/>
      <c r="D36" s="8"/>
      <c r="E36" s="8" t="s">
        <v>39</v>
      </c>
      <c r="F36" s="8"/>
      <c r="G36" s="8"/>
      <c r="H36" s="8"/>
      <c r="I36" s="8"/>
      <c r="J36" s="1"/>
      <c r="K36" s="1"/>
    </row>
  </sheetData>
  <mergeCells count="12">
    <mergeCell ref="B27:D27"/>
    <mergeCell ref="C17:D17"/>
    <mergeCell ref="I16:I23"/>
    <mergeCell ref="C23:D23"/>
    <mergeCell ref="A1:J1"/>
    <mergeCell ref="A3:J3"/>
    <mergeCell ref="A8:C8"/>
    <mergeCell ref="C15:D15"/>
    <mergeCell ref="B26:D26"/>
    <mergeCell ref="E13:F13"/>
    <mergeCell ref="G13:H13"/>
    <mergeCell ref="J19:J23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2" ma:contentTypeDescription="Create a new document." ma:contentTypeScope="" ma:versionID="ab8c98af1ca41ec23fdf2306a69c0cd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68dbe3740fe3073fe3bb389b8f6c47a3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A0482B-65D3-47CB-9098-A5A8C1D2A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6834C86-35B7-4CBD-9DB0-C8CC70BAD364}">
  <ds:schemaRefs>
    <ds:schemaRef ds:uri="4295b89e-2911-42f0-a767-8ca596d6842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4634551-c501-4e5e-ac96-dde1e0c9b2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Toomas Vingerfeld</cp:lastModifiedBy>
  <cp:revision/>
  <dcterms:created xsi:type="dcterms:W3CDTF">2009-11-20T06:24:07Z</dcterms:created>
  <dcterms:modified xsi:type="dcterms:W3CDTF">2022-06-17T06:30:17Z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ContentTypeId">
    <vt:lpwstr>0x01010040C1E66C1C12A5448E2DE15E59C4812C</vt:lpwstr>
  </property>
</Properties>
</file>